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D25" i="6" l="1"/>
  <c r="D26" i="6"/>
  <c r="D27" i="6"/>
  <c r="D28" i="6"/>
  <c r="D29" i="6"/>
  <c r="D30" i="6"/>
  <c r="D31" i="6"/>
  <c r="D32" i="6"/>
  <c r="D24" i="6"/>
  <c r="D15" i="6"/>
  <c r="D16" i="6"/>
  <c r="D17" i="6"/>
  <c r="D18" i="6"/>
  <c r="D19" i="6"/>
  <c r="D20" i="6"/>
  <c r="D21" i="6"/>
  <c r="D22" i="6"/>
  <c r="D14" i="6"/>
  <c r="D7" i="6"/>
  <c r="D8" i="6"/>
  <c r="D9" i="6"/>
  <c r="D10" i="6"/>
  <c r="D11" i="6"/>
  <c r="D12" i="6"/>
  <c r="D6" i="6"/>
  <c r="H25" i="6"/>
  <c r="H26" i="6"/>
  <c r="H27" i="6"/>
  <c r="H28" i="6"/>
  <c r="H29" i="6"/>
  <c r="H30" i="6"/>
  <c r="H31" i="6"/>
  <c r="H32" i="6"/>
  <c r="H24" i="6"/>
  <c r="H15" i="6"/>
  <c r="H16" i="6"/>
  <c r="H17" i="6"/>
  <c r="H18" i="6"/>
  <c r="H19" i="6"/>
  <c r="H20" i="6"/>
  <c r="H21" i="6"/>
  <c r="H22" i="6"/>
  <c r="H14" i="6"/>
  <c r="H7" i="6"/>
  <c r="H8" i="6"/>
  <c r="H9" i="6"/>
  <c r="H10" i="6"/>
  <c r="H11" i="6"/>
  <c r="H12" i="6"/>
  <c r="H6" i="6"/>
  <c r="H7" i="4"/>
  <c r="D8" i="4"/>
  <c r="D9" i="4"/>
  <c r="D10" i="4"/>
  <c r="D7" i="4"/>
  <c r="H6" i="8" l="1"/>
  <c r="D16" i="5"/>
  <c r="E16" i="5"/>
  <c r="F16" i="5"/>
  <c r="G16" i="5"/>
  <c r="H16" i="5"/>
  <c r="C16" i="5"/>
  <c r="H22" i="5" l="1"/>
  <c r="D22" i="5"/>
  <c r="H26" i="4" l="1"/>
  <c r="G26" i="4"/>
  <c r="F26" i="4"/>
  <c r="E26" i="4"/>
  <c r="D26" i="4"/>
  <c r="C26" i="4"/>
  <c r="H48" i="4"/>
  <c r="G48" i="4"/>
  <c r="F48" i="4"/>
  <c r="E48" i="4"/>
  <c r="D48" i="4"/>
  <c r="C48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C42" i="5" l="1"/>
  <c r="H42" i="5"/>
  <c r="D42" i="5"/>
  <c r="G42" i="5"/>
  <c r="F42" i="5"/>
  <c r="E42" i="5"/>
  <c r="H77" i="6"/>
  <c r="D77" i="6"/>
  <c r="G77" i="6"/>
  <c r="F77" i="6"/>
  <c r="E77" i="6"/>
  <c r="C77" i="6"/>
</calcChain>
</file>

<file path=xl/sharedStrings.xml><?xml version="1.0" encoding="utf-8"?>
<sst xmlns="http://schemas.openxmlformats.org/spreadsheetml/2006/main" count="196" uniqueCount="138">
  <si>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</si>
  <si>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</si>
  <si>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</si>
  <si>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</si>
  <si>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</si>
  <si>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</si>
  <si>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</si>
  <si>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</si>
  <si>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</si>
  <si>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</si>
  <si>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</si>
  <si>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</si>
  <si>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</si>
  <si>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</si>
  <si>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</si>
  <si>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</si>
  <si>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</si>
  <si>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</si>
  <si>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</si>
  <si>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</si>
  <si>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</si>
  <si>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</si>
  <si>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</si>
  <si>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</si>
  <si>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</si>
  <si>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</si>
  <si>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</si>
  <si>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</si>
  <si>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</si>
  <si>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</si>
  <si>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</si>
  <si>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</si>
  <si>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</si>
  <si>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</si>
  <si>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</si>
  <si>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</si>
  <si>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</si>
  <si>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</si>
  <si>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</si>
  <si>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</si>
  <si>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</si>
  <si>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</si>
  <si>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</si>
  <si>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</si>
  <si>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</si>
  <si>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</si>
  <si>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</si>
  <si>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</si>
  <si>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</si>
  <si>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</si>
  <si>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</si>
  <si>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</si>
  <si>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</si>
  <si>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</si>
  <si>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</si>
  <si>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</si>
  <si>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</si>
  <si>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</si>
  <si>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</si>
  <si>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</si>
  <si>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</si>
  <si>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</si>
  <si>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</si>
  <si>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</si>
  <si>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</si>
  <si>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</si>
  <si>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</si>
  <si>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</si>
  <si>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</si>
  <si>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</si>
  <si>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</si>
  <si>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</si>
  <si>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</si>
  <si>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</si>
  <si>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</si>
  <si>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</si>
  <si>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</si>
  <si>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</si>
  <si>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</si>
  <si>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</si>
  <si>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</si>
  <si>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</si>
  <si>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</si>
  <si>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</si>
  <si>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</si>
  <si>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</si>
  <si>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</si>
  <si>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</si>
  <si>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</si>
  <si>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</si>
  <si>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</si>
  <si>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</si>
  <si>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</si>
  <si>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</si>
  <si>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</si>
  <si>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</si>
  <si>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</si>
  <si>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</si>
  <si>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</si>
  <si>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</si>
  <si>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</si>
  <si>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</si>
  <si>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</si>
  <si>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</si>
  <si>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</si>
  <si>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</si>
  <si>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</si>
  <si>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</si>
  <si>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</si>
  <si>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</si>
  <si>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</si>
  <si>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</si>
  <si>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</si>
  <si>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</si>
  <si>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</si>
  <si>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</si>
  <si>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</si>
  <si>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</si>
  <si>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</si>
  <si>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</si>
  <si>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</si>
  <si>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</si>
  <si>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</si>
  <si>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</si>
  <si>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</si>
  <si>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</si>
  <si>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</si>
  <si>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</si>
  <si>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DIF DEL  MUNICIPIO MANUEL DOBLADO, GTO.
ESTADO ANALÍTICO DEL EJERCICIO DEL PRESUPUESTO DE EGRESOS POR OBJETO DEL GASTO (CAPÍTULO Y CONCEPTO)
 AL 30 DE SEPTIEMBRE DEL 2018</t>
  </si>
  <si>
    <t>SISTEMA PARA EL DIF DEL  MUNICIPIO MANUEL DOBLADO, GTO.
ESTADO ANALÍTICO DEL EJERCICIO DEL PRESUPUESTO DE EGRESOS 
CLASIFICACIÓN ECONÓMICA (POR TIPO DE GASTO)
 DEL 1 DE ENERO DEL 2018 AL 30 DE SEPTIEMBRE DEL 2018</t>
  </si>
  <si>
    <t>SISTEMA PARA EL DIF DEL  MUNICIPIO MANUEL DOBLADO, GTO.
ESTADO ANALÍTICO DEL EJERCICIO DEL PRESUPUESTO DE EGRESOS 
CLASIFICACIÓN FUNCIONAL (FINALIDAD Y FUNCIÓN)
 DEL 01 DE ENERO DEL 2018 AL 30 DE SEPTIEMBRE DEL 2018</t>
  </si>
  <si>
    <t>SECTOR PARAESTATAL DEL GOBIERNO MUNICIPAL DE SISTEMA PARA EL DIF DEL  MUNICIPIO MANUEL DOBLADO, GTO.
ESTADO ANALÍTICO DEL EJERCICIO DEL PRESUPUESTO DE EGRESOS 
CLASIFICACIÓN ADMINISTRATIVA
DEL 1 DE ENERO DEL 2018 AL 30 DE SEPTIEMBRE DEL 2018</t>
  </si>
  <si>
    <t>GOBIERNO MUNICIPAL DE SISTEMA PARA EL DIF DEL  MUNICIPIO MANUEL DOBLADO, GTO.
ESTADO ANALÍTICO DEL EJERCICIO DEL PRESUPUESTO DE EGRESOS 
CLASIFICACIÓN ADMINISTRATIVA
DEL 1 DE ENERO DEL 2018 AL 30 DE SEPTIEMBRE DEL 2018</t>
  </si>
  <si>
    <t>SISTEMA PARA EL DIF DEL  MUNICIPIO MANUEL DOBLADO, GTO.
ESTADO ANALÍTICO DEL EJERCICIO DEL PRESUPUESTO DE EGRESOS 
CLASIFICACIÓN ADMINISTRATIVA
DEL 1 DE ENERO DEL 2018 AL 30 DE SEPTIEMBRE DEL 2018</t>
  </si>
  <si>
    <t>Central</t>
  </si>
  <si>
    <t>Caic</t>
  </si>
  <si>
    <t>Centro Gerontologico</t>
  </si>
  <si>
    <t>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</si>
</sst>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  <xf numFmtId="0" fontId="2" fillId="0" borderId="8" xfId="9" applyFont="1" applyFill="1" applyBorder="1" applyAlignment="1">
      <alignment horizontal="center" vertical="center"/>
    </xf>
    <xf numFmtId="4" fontId="2" fillId="0" borderId="6" xfId="9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34" workbookViewId="0">
      <selection activeCell="P31" sqref="P3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5006648.9000000004</v>
      </c>
      <c r="D5" s="14">
        <f t="shared" si="0"/>
        <v>-429670.77999999991</v>
      </c>
      <c r="E5" s="14">
        <f t="shared" si="0"/>
        <v>4576978.12</v>
      </c>
      <c r="F5" s="14">
        <f t="shared" si="0"/>
        <v>2881976.6399999997</v>
      </c>
      <c r="G5" s="14">
        <f t="shared" si="0"/>
        <v>2881976.6399999997</v>
      </c>
      <c r="H5" s="14">
        <f t="shared" si="0"/>
        <v>1695001.4800000004</v>
      </c>
    </row>
    <row r="6" spans="1:8" x14ac:dyDescent="0.2">
      <c r="A6" s="5"/>
      <c r="B6" s="11" t="s">
        <v>70</v>
      </c>
      <c r="C6" s="66">
        <v>3425154.48</v>
      </c>
      <c r="D6" s="15">
        <f>E6-C6</f>
        <v>-247496.39999999991</v>
      </c>
      <c r="E6" s="66">
        <v>3177658.08</v>
      </c>
      <c r="F6" s="66">
        <v>2299355.7799999998</v>
      </c>
      <c r="G6" s="66">
        <v>2299355.7799999998</v>
      </c>
      <c r="H6" s="15">
        <f>E6-F6</f>
        <v>878302.30000000028</v>
      </c>
    </row>
    <row r="7" spans="1:8" x14ac:dyDescent="0.2">
      <c r="A7" s="5"/>
      <c r="B7" s="11" t="s">
        <v>71</v>
      </c>
      <c r="C7" s="66">
        <v>8554.4599999999991</v>
      </c>
      <c r="D7" s="15">
        <f t="shared" ref="D7:D12" si="1">E7-C7</f>
        <v>10000</v>
      </c>
      <c r="E7" s="66">
        <v>18554.46</v>
      </c>
      <c r="F7" s="66">
        <v>18554.46</v>
      </c>
      <c r="G7" s="66">
        <v>18554.46</v>
      </c>
      <c r="H7" s="15">
        <f t="shared" ref="H7:H12" si="2">E7-F7</f>
        <v>0</v>
      </c>
    </row>
    <row r="8" spans="1:8" x14ac:dyDescent="0.2">
      <c r="A8" s="5"/>
      <c r="B8" s="11" t="s">
        <v>72</v>
      </c>
      <c r="C8" s="66">
        <v>844069.17</v>
      </c>
      <c r="D8" s="15">
        <f t="shared" si="1"/>
        <v>-115259.76000000001</v>
      </c>
      <c r="E8" s="66">
        <v>728809.41</v>
      </c>
      <c r="F8" s="66">
        <v>107412.1</v>
      </c>
      <c r="G8" s="66">
        <v>107412.1</v>
      </c>
      <c r="H8" s="15">
        <f t="shared" si="2"/>
        <v>621397.31000000006</v>
      </c>
    </row>
    <row r="9" spans="1:8" x14ac:dyDescent="0.2">
      <c r="A9" s="5"/>
      <c r="B9" s="11" t="s">
        <v>35</v>
      </c>
      <c r="C9" s="66">
        <v>246523.8</v>
      </c>
      <c r="D9" s="15">
        <f t="shared" si="1"/>
        <v>-21638.01999999999</v>
      </c>
      <c r="E9" s="66">
        <v>224885.78</v>
      </c>
      <c r="F9" s="66">
        <v>183151.06</v>
      </c>
      <c r="G9" s="66">
        <v>183151.06</v>
      </c>
      <c r="H9" s="15">
        <f t="shared" si="2"/>
        <v>41734.720000000001</v>
      </c>
    </row>
    <row r="10" spans="1:8" x14ac:dyDescent="0.2">
      <c r="A10" s="5"/>
      <c r="B10" s="11" t="s">
        <v>73</v>
      </c>
      <c r="C10" s="66">
        <v>100000</v>
      </c>
      <c r="D10" s="15">
        <f t="shared" si="1"/>
        <v>327070.39</v>
      </c>
      <c r="E10" s="66">
        <v>427070.39</v>
      </c>
      <c r="F10" s="66">
        <v>273503.24</v>
      </c>
      <c r="G10" s="66">
        <v>273503.24</v>
      </c>
      <c r="H10" s="15">
        <f t="shared" si="2"/>
        <v>153567.15000000002</v>
      </c>
    </row>
    <row r="11" spans="1:8" x14ac:dyDescent="0.2">
      <c r="A11" s="5"/>
      <c r="B11" s="11" t="s">
        <v>36</v>
      </c>
      <c r="C11" s="66">
        <v>382346.99</v>
      </c>
      <c r="D11" s="15">
        <f t="shared" si="1"/>
        <v>-382346.99</v>
      </c>
      <c r="E11" s="66">
        <v>0</v>
      </c>
      <c r="F11" s="66">
        <v>0</v>
      </c>
      <c r="G11" s="66">
        <v>0</v>
      </c>
      <c r="H11" s="15">
        <f t="shared" si="2"/>
        <v>0</v>
      </c>
    </row>
    <row r="12" spans="1:8" x14ac:dyDescent="0.2">
      <c r="A12" s="5"/>
      <c r="B12" s="11" t="s">
        <v>74</v>
      </c>
      <c r="C12" s="66">
        <v>0</v>
      </c>
      <c r="D12" s="15">
        <f t="shared" si="1"/>
        <v>0</v>
      </c>
      <c r="E12" s="66">
        <v>0</v>
      </c>
      <c r="F12" s="66">
        <v>0</v>
      </c>
      <c r="G12" s="66">
        <v>0</v>
      </c>
      <c r="H12" s="15">
        <f t="shared" si="2"/>
        <v>0</v>
      </c>
    </row>
    <row r="13" spans="1:8" x14ac:dyDescent="0.2">
      <c r="A13" s="50" t="s">
        <v>62</v>
      </c>
      <c r="B13" s="7"/>
      <c r="C13" s="15">
        <f t="shared" ref="C13:H13" si="3">SUM(C14:C22)</f>
        <v>448600</v>
      </c>
      <c r="D13" s="15">
        <f t="shared" si="3"/>
        <v>86265.579999999987</v>
      </c>
      <c r="E13" s="15">
        <f t="shared" si="3"/>
        <v>534865.57999999996</v>
      </c>
      <c r="F13" s="15">
        <f t="shared" si="3"/>
        <v>321197.17000000004</v>
      </c>
      <c r="G13" s="15">
        <f t="shared" si="3"/>
        <v>509623.51</v>
      </c>
      <c r="H13" s="15">
        <f t="shared" si="3"/>
        <v>213668.41</v>
      </c>
    </row>
    <row r="14" spans="1:8" x14ac:dyDescent="0.2">
      <c r="A14" s="5"/>
      <c r="B14" s="11" t="s">
        <v>75</v>
      </c>
      <c r="C14" s="66">
        <v>85000</v>
      </c>
      <c r="D14" s="15">
        <f>E14-C14</f>
        <v>2000</v>
      </c>
      <c r="E14" s="66">
        <v>87000</v>
      </c>
      <c r="F14" s="66">
        <v>56759.87</v>
      </c>
      <c r="G14" s="66">
        <v>54797.919999999998</v>
      </c>
      <c r="H14" s="15">
        <f>E14-F14</f>
        <v>30240.129999999997</v>
      </c>
    </row>
    <row r="15" spans="1:8" x14ac:dyDescent="0.2">
      <c r="A15" s="5"/>
      <c r="B15" s="11" t="s">
        <v>76</v>
      </c>
      <c r="C15" s="66">
        <v>39600</v>
      </c>
      <c r="D15" s="15">
        <f t="shared" ref="D15:D22" si="4">E15-C15</f>
        <v>27866.979999999996</v>
      </c>
      <c r="E15" s="66">
        <v>67466.98</v>
      </c>
      <c r="F15" s="66">
        <v>62006.39</v>
      </c>
      <c r="G15" s="66">
        <v>62006.39</v>
      </c>
      <c r="H15" s="15">
        <f t="shared" ref="H15:H22" si="5">E15-F15</f>
        <v>5460.5899999999965</v>
      </c>
    </row>
    <row r="16" spans="1:8" x14ac:dyDescent="0.2">
      <c r="A16" s="5"/>
      <c r="B16" s="11" t="s">
        <v>77</v>
      </c>
      <c r="C16" s="66">
        <v>0</v>
      </c>
      <c r="D16" s="15">
        <f t="shared" si="4"/>
        <v>0</v>
      </c>
      <c r="E16" s="66">
        <v>0</v>
      </c>
      <c r="F16" s="66">
        <v>0</v>
      </c>
      <c r="G16" s="66">
        <v>0</v>
      </c>
      <c r="H16" s="15">
        <f t="shared" si="5"/>
        <v>0</v>
      </c>
    </row>
    <row r="17" spans="1:8" x14ac:dyDescent="0.2">
      <c r="A17" s="5"/>
      <c r="B17" s="11" t="s">
        <v>78</v>
      </c>
      <c r="C17" s="66">
        <v>20000</v>
      </c>
      <c r="D17" s="15">
        <f t="shared" si="4"/>
        <v>5000</v>
      </c>
      <c r="E17" s="66">
        <v>25000</v>
      </c>
      <c r="F17" s="66">
        <v>18870.53</v>
      </c>
      <c r="G17" s="66">
        <v>19486.7</v>
      </c>
      <c r="H17" s="15">
        <f t="shared" si="5"/>
        <v>6129.4700000000012</v>
      </c>
    </row>
    <row r="18" spans="1:8" x14ac:dyDescent="0.2">
      <c r="A18" s="5"/>
      <c r="B18" s="11" t="s">
        <v>79</v>
      </c>
      <c r="C18" s="66">
        <v>4000</v>
      </c>
      <c r="D18" s="15">
        <f t="shared" si="4"/>
        <v>1398.6000000000004</v>
      </c>
      <c r="E18" s="66">
        <v>5398.6</v>
      </c>
      <c r="F18" s="66">
        <v>1718.6</v>
      </c>
      <c r="G18" s="66">
        <v>1718.6</v>
      </c>
      <c r="H18" s="15">
        <f t="shared" si="5"/>
        <v>3680.0000000000005</v>
      </c>
    </row>
    <row r="19" spans="1:8" x14ac:dyDescent="0.2">
      <c r="A19" s="5"/>
      <c r="B19" s="11" t="s">
        <v>80</v>
      </c>
      <c r="C19" s="66">
        <v>300000</v>
      </c>
      <c r="D19" s="15">
        <f t="shared" si="4"/>
        <v>50000</v>
      </c>
      <c r="E19" s="66">
        <v>350000</v>
      </c>
      <c r="F19" s="66">
        <v>181841.78</v>
      </c>
      <c r="G19" s="66">
        <v>371613.9</v>
      </c>
      <c r="H19" s="15">
        <f t="shared" si="5"/>
        <v>168158.22</v>
      </c>
    </row>
    <row r="20" spans="1:8" x14ac:dyDescent="0.2">
      <c r="A20" s="5"/>
      <c r="B20" s="11" t="s">
        <v>81</v>
      </c>
      <c r="C20" s="66">
        <v>0</v>
      </c>
      <c r="D20" s="15">
        <f t="shared" si="4"/>
        <v>0</v>
      </c>
      <c r="E20" s="66">
        <v>0</v>
      </c>
      <c r="F20" s="66">
        <v>0</v>
      </c>
      <c r="G20" s="66">
        <v>0</v>
      </c>
      <c r="H20" s="15">
        <f t="shared" si="5"/>
        <v>0</v>
      </c>
    </row>
    <row r="21" spans="1:8" x14ac:dyDescent="0.2">
      <c r="A21" s="5"/>
      <c r="B21" s="11" t="s">
        <v>82</v>
      </c>
      <c r="C21" s="66">
        <v>0</v>
      </c>
      <c r="D21" s="15">
        <f t="shared" si="4"/>
        <v>0</v>
      </c>
      <c r="E21" s="66">
        <v>0</v>
      </c>
      <c r="F21" s="66">
        <v>0</v>
      </c>
      <c r="G21" s="66">
        <v>0</v>
      </c>
      <c r="H21" s="15">
        <f t="shared" si="5"/>
        <v>0</v>
      </c>
    </row>
    <row r="22" spans="1:8" x14ac:dyDescent="0.2">
      <c r="A22" s="5"/>
      <c r="B22" s="11" t="s">
        <v>83</v>
      </c>
      <c r="C22" s="66">
        <v>0</v>
      </c>
      <c r="D22" s="15">
        <f t="shared" si="4"/>
        <v>0</v>
      </c>
      <c r="E22" s="66">
        <v>0</v>
      </c>
      <c r="F22" s="66">
        <v>0</v>
      </c>
      <c r="G22" s="66">
        <v>0</v>
      </c>
      <c r="H22" s="15">
        <f t="shared" si="5"/>
        <v>0</v>
      </c>
    </row>
    <row r="23" spans="1:8" x14ac:dyDescent="0.2">
      <c r="A23" s="50" t="s">
        <v>63</v>
      </c>
      <c r="B23" s="7"/>
      <c r="C23" s="15">
        <f t="shared" ref="C23:H23" si="6">SUM(C24:C32)</f>
        <v>847490.27999999991</v>
      </c>
      <c r="D23" s="15">
        <f t="shared" si="6"/>
        <v>10675.150000000001</v>
      </c>
      <c r="E23" s="15">
        <f t="shared" si="6"/>
        <v>858165.42999999993</v>
      </c>
      <c r="F23" s="15">
        <f t="shared" si="6"/>
        <v>653732.80000000005</v>
      </c>
      <c r="G23" s="15">
        <f t="shared" si="6"/>
        <v>660259.88</v>
      </c>
      <c r="H23" s="15">
        <f t="shared" si="6"/>
        <v>204432.63</v>
      </c>
    </row>
    <row r="24" spans="1:8" x14ac:dyDescent="0.2">
      <c r="A24" s="5"/>
      <c r="B24" s="11" t="s">
        <v>84</v>
      </c>
      <c r="C24" s="66">
        <v>190200</v>
      </c>
      <c r="D24" s="15">
        <f>E24-C24</f>
        <v>-63800</v>
      </c>
      <c r="E24" s="66">
        <v>126400</v>
      </c>
      <c r="F24" s="66">
        <v>68483.460000000006</v>
      </c>
      <c r="G24" s="66">
        <v>69974.460000000006</v>
      </c>
      <c r="H24" s="15">
        <f>E24-F24</f>
        <v>57916.539999999994</v>
      </c>
    </row>
    <row r="25" spans="1:8" x14ac:dyDescent="0.2">
      <c r="A25" s="5"/>
      <c r="B25" s="11" t="s">
        <v>85</v>
      </c>
      <c r="C25" s="66">
        <v>46800</v>
      </c>
      <c r="D25" s="15">
        <f t="shared" ref="D25:D32" si="7">E25-C25</f>
        <v>7200</v>
      </c>
      <c r="E25" s="66">
        <v>54000</v>
      </c>
      <c r="F25" s="66">
        <v>31500</v>
      </c>
      <c r="G25" s="66">
        <v>35000</v>
      </c>
      <c r="H25" s="15">
        <f t="shared" ref="H25:H32" si="8">E25-F25</f>
        <v>22500</v>
      </c>
    </row>
    <row r="26" spans="1:8" x14ac:dyDescent="0.2">
      <c r="A26" s="5"/>
      <c r="B26" s="11" t="s">
        <v>86</v>
      </c>
      <c r="C26" s="66">
        <v>82500</v>
      </c>
      <c r="D26" s="15">
        <f t="shared" si="7"/>
        <v>2500</v>
      </c>
      <c r="E26" s="66">
        <v>85000</v>
      </c>
      <c r="F26" s="66">
        <v>86727.56</v>
      </c>
      <c r="G26" s="66">
        <v>86727.56</v>
      </c>
      <c r="H26" s="15">
        <f t="shared" si="8"/>
        <v>-1727.5599999999977</v>
      </c>
    </row>
    <row r="27" spans="1:8" x14ac:dyDescent="0.2">
      <c r="A27" s="5"/>
      <c r="B27" s="11" t="s">
        <v>87</v>
      </c>
      <c r="C27" s="66">
        <v>19210</v>
      </c>
      <c r="D27" s="15">
        <f t="shared" si="7"/>
        <v>40030</v>
      </c>
      <c r="E27" s="66">
        <v>59240</v>
      </c>
      <c r="F27" s="66">
        <v>29140.11</v>
      </c>
      <c r="G27" s="66">
        <v>29140.11</v>
      </c>
      <c r="H27" s="15">
        <f t="shared" si="8"/>
        <v>30099.89</v>
      </c>
    </row>
    <row r="28" spans="1:8" x14ac:dyDescent="0.2">
      <c r="A28" s="5"/>
      <c r="B28" s="11" t="s">
        <v>88</v>
      </c>
      <c r="C28" s="66">
        <v>26120.799999999999</v>
      </c>
      <c r="D28" s="15">
        <f t="shared" si="7"/>
        <v>38879.199999999997</v>
      </c>
      <c r="E28" s="66">
        <v>65000</v>
      </c>
      <c r="F28" s="66">
        <v>52480.61</v>
      </c>
      <c r="G28" s="66">
        <v>50686.09</v>
      </c>
      <c r="H28" s="15">
        <f t="shared" si="8"/>
        <v>12519.39</v>
      </c>
    </row>
    <row r="29" spans="1:8" x14ac:dyDescent="0.2">
      <c r="A29" s="5"/>
      <c r="B29" s="11" t="s">
        <v>89</v>
      </c>
      <c r="C29" s="66">
        <v>56225.62</v>
      </c>
      <c r="D29" s="15">
        <f t="shared" si="7"/>
        <v>-16225.620000000003</v>
      </c>
      <c r="E29" s="66">
        <v>40000</v>
      </c>
      <c r="F29" s="66">
        <v>18959</v>
      </c>
      <c r="G29" s="66">
        <v>18959.599999999999</v>
      </c>
      <c r="H29" s="15">
        <f t="shared" si="8"/>
        <v>21041</v>
      </c>
    </row>
    <row r="30" spans="1:8" x14ac:dyDescent="0.2">
      <c r="A30" s="5"/>
      <c r="B30" s="11" t="s">
        <v>90</v>
      </c>
      <c r="C30" s="66">
        <v>3000</v>
      </c>
      <c r="D30" s="15">
        <f t="shared" si="7"/>
        <v>10000</v>
      </c>
      <c r="E30" s="66">
        <v>13000</v>
      </c>
      <c r="F30" s="66">
        <v>9082.5</v>
      </c>
      <c r="G30" s="66">
        <v>9082.5</v>
      </c>
      <c r="H30" s="15">
        <f t="shared" si="8"/>
        <v>3917.5</v>
      </c>
    </row>
    <row r="31" spans="1:8" x14ac:dyDescent="0.2">
      <c r="A31" s="5"/>
      <c r="B31" s="11" t="s">
        <v>91</v>
      </c>
      <c r="C31" s="66">
        <v>323751.23</v>
      </c>
      <c r="D31" s="15">
        <f t="shared" si="7"/>
        <v>-53751.229999999981</v>
      </c>
      <c r="E31" s="66">
        <v>270000</v>
      </c>
      <c r="F31" s="66">
        <v>258383.78</v>
      </c>
      <c r="G31" s="66">
        <v>261749.78</v>
      </c>
      <c r="H31" s="15">
        <f t="shared" si="8"/>
        <v>11616.220000000001</v>
      </c>
    </row>
    <row r="32" spans="1:8" x14ac:dyDescent="0.2">
      <c r="A32" s="5"/>
      <c r="B32" s="11" t="s">
        <v>19</v>
      </c>
      <c r="C32" s="66">
        <v>99682.63</v>
      </c>
      <c r="D32" s="15">
        <f t="shared" si="7"/>
        <v>45842.799999999988</v>
      </c>
      <c r="E32" s="66">
        <v>145525.43</v>
      </c>
      <c r="F32" s="66">
        <v>98975.78</v>
      </c>
      <c r="G32" s="66">
        <v>98939.78</v>
      </c>
      <c r="H32" s="15">
        <f t="shared" si="8"/>
        <v>46549.649999999994</v>
      </c>
    </row>
    <row r="33" spans="1:8" x14ac:dyDescent="0.2">
      <c r="A33" s="50" t="s">
        <v>64</v>
      </c>
      <c r="B33" s="7"/>
      <c r="C33" s="15">
        <f t="shared" ref="C33:H33" si="9">SUM(C34:C42)</f>
        <v>0</v>
      </c>
      <c r="D33" s="15">
        <f t="shared" si="9"/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10">SUM(C44:C52)</f>
        <v>0</v>
      </c>
      <c r="D43" s="15">
        <f t="shared" si="10"/>
        <v>14307</v>
      </c>
      <c r="E43" s="15">
        <f t="shared" si="10"/>
        <v>14307</v>
      </c>
      <c r="F43" s="15">
        <f t="shared" si="10"/>
        <v>2307</v>
      </c>
      <c r="G43" s="15">
        <f t="shared" si="10"/>
        <v>2307</v>
      </c>
      <c r="H43" s="15">
        <f t="shared" si="10"/>
        <v>-2307</v>
      </c>
    </row>
    <row r="44" spans="1:8" x14ac:dyDescent="0.2">
      <c r="A44" s="5"/>
      <c r="B44" s="11" t="s">
        <v>99</v>
      </c>
      <c r="C44" s="15">
        <v>0</v>
      </c>
      <c r="D44" s="15">
        <v>2307</v>
      </c>
      <c r="E44" s="66">
        <v>2307</v>
      </c>
      <c r="F44" s="15">
        <v>2307</v>
      </c>
      <c r="G44" s="15">
        <v>2307</v>
      </c>
      <c r="H44" s="15">
        <v>-2307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66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12000</v>
      </c>
      <c r="E46" s="66">
        <v>12000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66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66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66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66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66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66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11">SUM(C54:C56)</f>
        <v>0</v>
      </c>
      <c r="D53" s="15">
        <f t="shared" si="11"/>
        <v>0</v>
      </c>
      <c r="E53" s="15">
        <f t="shared" si="11"/>
        <v>0</v>
      </c>
      <c r="F53" s="15">
        <f t="shared" si="11"/>
        <v>0</v>
      </c>
      <c r="G53" s="15">
        <f t="shared" si="11"/>
        <v>0</v>
      </c>
      <c r="H53" s="15">
        <f t="shared" si="11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12">SUM(C58:C64)</f>
        <v>0</v>
      </c>
      <c r="D57" s="15">
        <f t="shared" si="12"/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13">SUM(C66:C68)</f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14">SUM(C70:C76)</f>
        <v>0</v>
      </c>
      <c r="D69" s="15">
        <f t="shared" si="14"/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15">C69+C65+C57+C53+C43+C33+C23+C13+C5</f>
        <v>6302739.1799999997</v>
      </c>
      <c r="D77" s="17">
        <f t="shared" si="15"/>
        <v>-318423.04999999993</v>
      </c>
      <c r="E77" s="17">
        <f t="shared" si="15"/>
        <v>5984316.1299999999</v>
      </c>
      <c r="F77" s="17">
        <f t="shared" si="15"/>
        <v>3859213.61</v>
      </c>
      <c r="G77" s="17">
        <f t="shared" si="15"/>
        <v>4054167.03</v>
      </c>
      <c r="H77" s="17">
        <f t="shared" si="15"/>
        <v>2110795.5200000005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dataValidations count="1">
    <dataValidation type="decimal" allowBlank="1" showInputMessage="1" showErrorMessage="1" sqref="C6:C12 C14:C22 C24:C32 E6:G12 E14:G22 E24:G32 E44:E5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H7" sqref="H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6302739.1900000004</v>
      </c>
      <c r="D6" s="22">
        <v>318423.06</v>
      </c>
      <c r="E6" s="22">
        <v>5984316.1299999999</v>
      </c>
      <c r="F6" s="22">
        <v>3856362.58</v>
      </c>
      <c r="G6" s="22">
        <v>4054167.03</v>
      </c>
      <c r="H6" s="22">
        <f>E6-F6</f>
        <v>2127953.5499999998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6302739.1900000004</v>
      </c>
      <c r="D16" s="17">
        <f t="shared" si="0"/>
        <v>318423.06</v>
      </c>
      <c r="E16" s="17">
        <f t="shared" si="0"/>
        <v>5984316.1299999999</v>
      </c>
      <c r="F16" s="17">
        <f t="shared" si="0"/>
        <v>3856362.58</v>
      </c>
      <c r="G16" s="17">
        <f t="shared" si="0"/>
        <v>4054167.03</v>
      </c>
      <c r="H16" s="17">
        <f t="shared" si="0"/>
        <v>2127953.5499999998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>
      <selection activeCell="H8" sqref="H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63"/>
      <c r="C7" s="65">
        <v>4918303.88</v>
      </c>
      <c r="D7" s="65">
        <f>E7-C7</f>
        <v>-171787.62000000011</v>
      </c>
      <c r="E7" s="65">
        <v>4746516.26</v>
      </c>
      <c r="F7" s="65">
        <v>3856362.58</v>
      </c>
      <c r="G7" s="65">
        <v>3364035.89</v>
      </c>
      <c r="H7" s="64">
        <f>E7-F7</f>
        <v>890153.6799999997</v>
      </c>
    </row>
    <row r="8" spans="1:8" x14ac:dyDescent="0.2">
      <c r="A8" s="4" t="s">
        <v>135</v>
      </c>
      <c r="B8" s="63"/>
      <c r="C8" s="65">
        <v>306621.44</v>
      </c>
      <c r="D8" s="65">
        <f t="shared" ref="D8:D10" si="0">E8-C8</f>
        <v>0</v>
      </c>
      <c r="E8" s="65">
        <v>306621.44</v>
      </c>
      <c r="F8" s="65">
        <v>0</v>
      </c>
      <c r="G8" s="65">
        <v>202394.5</v>
      </c>
      <c r="H8" s="64"/>
    </row>
    <row r="9" spans="1:8" x14ac:dyDescent="0.2">
      <c r="A9" s="4" t="s">
        <v>136</v>
      </c>
      <c r="B9" s="63"/>
      <c r="C9" s="65">
        <v>499724.63</v>
      </c>
      <c r="D9" s="65">
        <f t="shared" si="0"/>
        <v>-120041.41000000003</v>
      </c>
      <c r="E9" s="65">
        <v>379683.22</v>
      </c>
      <c r="F9" s="65">
        <v>0</v>
      </c>
      <c r="G9" s="65">
        <v>204693.11</v>
      </c>
      <c r="H9" s="64"/>
    </row>
    <row r="10" spans="1:8" x14ac:dyDescent="0.2">
      <c r="A10" s="4" t="s">
        <v>137</v>
      </c>
      <c r="B10" s="24"/>
      <c r="C10" s="65">
        <v>578089.24</v>
      </c>
      <c r="D10" s="65">
        <f t="shared" si="0"/>
        <v>-26594.030000000028</v>
      </c>
      <c r="E10" s="65">
        <v>551495.21</v>
      </c>
      <c r="F10" s="65">
        <v>0</v>
      </c>
      <c r="G10" s="65">
        <v>283043.53000000003</v>
      </c>
      <c r="H10" s="64"/>
    </row>
    <row r="11" spans="1:8" x14ac:dyDescent="0.2">
      <c r="A11" s="4"/>
      <c r="B11" s="27"/>
      <c r="C11" s="16"/>
      <c r="D11" s="16"/>
      <c r="E11" s="16"/>
      <c r="F11" s="16"/>
      <c r="G11" s="16"/>
      <c r="H11" s="16"/>
    </row>
    <row r="12" spans="1:8" ht="45" customHeight="1" x14ac:dyDescent="0.2">
      <c r="A12" s="28"/>
      <c r="B12" s="49" t="s">
        <v>53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5" spans="1:8" x14ac:dyDescent="0.2">
      <c r="A15" s="52" t="s">
        <v>132</v>
      </c>
      <c r="B15" s="53"/>
      <c r="C15" s="53"/>
      <c r="D15" s="53"/>
      <c r="E15" s="53"/>
      <c r="F15" s="53"/>
      <c r="G15" s="53"/>
      <c r="H15" s="54"/>
    </row>
    <row r="17" spans="1:9" x14ac:dyDescent="0.2">
      <c r="A17" s="57" t="s">
        <v>54</v>
      </c>
      <c r="B17" s="58"/>
      <c r="C17" s="52" t="s">
        <v>60</v>
      </c>
      <c r="D17" s="53"/>
      <c r="E17" s="53"/>
      <c r="F17" s="53"/>
      <c r="G17" s="54"/>
      <c r="H17" s="55" t="s">
        <v>59</v>
      </c>
    </row>
    <row r="18" spans="1:9" ht="22.5" x14ac:dyDescent="0.2">
      <c r="A18" s="59"/>
      <c r="B18" s="60"/>
      <c r="C18" s="9" t="s">
        <v>55</v>
      </c>
      <c r="D18" s="9" t="s">
        <v>125</v>
      </c>
      <c r="E18" s="9" t="s">
        <v>56</v>
      </c>
      <c r="F18" s="9" t="s">
        <v>57</v>
      </c>
      <c r="G18" s="9" t="s">
        <v>58</v>
      </c>
      <c r="H18" s="56"/>
    </row>
    <row r="19" spans="1:9" x14ac:dyDescent="0.2">
      <c r="A19" s="61"/>
      <c r="B19" s="62"/>
      <c r="C19" s="10">
        <v>1</v>
      </c>
      <c r="D19" s="10">
        <v>2</v>
      </c>
      <c r="E19" s="10" t="s">
        <v>126</v>
      </c>
      <c r="F19" s="10">
        <v>4</v>
      </c>
      <c r="G19" s="10">
        <v>5</v>
      </c>
      <c r="H19" s="10" t="s">
        <v>127</v>
      </c>
    </row>
    <row r="20" spans="1:9" x14ac:dyDescent="0.2">
      <c r="A20" s="30"/>
      <c r="B20" s="31"/>
      <c r="C20" s="35"/>
      <c r="D20" s="35"/>
      <c r="E20" s="35"/>
      <c r="F20" s="35"/>
      <c r="G20" s="35"/>
      <c r="H20" s="35"/>
    </row>
    <row r="21" spans="1:9" x14ac:dyDescent="0.2">
      <c r="A21" s="4" t="s">
        <v>8</v>
      </c>
      <c r="B21" s="2"/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9" x14ac:dyDescent="0.2">
      <c r="A22" s="4" t="s">
        <v>9</v>
      </c>
      <c r="B22" s="2"/>
      <c r="C22" s="36"/>
      <c r="D22" s="36"/>
      <c r="E22" s="36"/>
      <c r="F22" s="36"/>
      <c r="G22" s="36"/>
      <c r="H22" s="36"/>
    </row>
    <row r="23" spans="1:9" x14ac:dyDescent="0.2">
      <c r="A23" s="4" t="s">
        <v>10</v>
      </c>
      <c r="B23" s="2"/>
      <c r="C23" s="36"/>
      <c r="D23" s="36"/>
      <c r="E23" s="36"/>
      <c r="F23" s="36"/>
      <c r="G23" s="36"/>
      <c r="H23" s="36"/>
    </row>
    <row r="24" spans="1:9" x14ac:dyDescent="0.2">
      <c r="A24" s="4" t="s">
        <v>11</v>
      </c>
      <c r="B24" s="2"/>
      <c r="C24" s="36"/>
      <c r="D24" s="36"/>
      <c r="E24" s="36"/>
      <c r="F24" s="36"/>
      <c r="G24" s="36"/>
      <c r="H24" s="36"/>
    </row>
    <row r="25" spans="1:9" x14ac:dyDescent="0.2">
      <c r="A25" s="4"/>
      <c r="B25" s="2"/>
      <c r="C25" s="37"/>
      <c r="D25" s="37"/>
      <c r="E25" s="37"/>
      <c r="F25" s="37"/>
      <c r="G25" s="37"/>
      <c r="H25" s="37"/>
    </row>
    <row r="26" spans="1:9" ht="45" customHeight="1" x14ac:dyDescent="0.2">
      <c r="A26" s="28"/>
      <c r="B26" s="49" t="s">
        <v>53</v>
      </c>
      <c r="C26" s="25">
        <f t="shared" ref="C26:H26" si="1">C24+C23+C22+C21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</row>
    <row r="29" spans="1:9" x14ac:dyDescent="0.2">
      <c r="A29" s="52" t="s">
        <v>131</v>
      </c>
      <c r="B29" s="53"/>
      <c r="C29" s="53"/>
      <c r="D29" s="53"/>
      <c r="E29" s="53"/>
      <c r="F29" s="53"/>
      <c r="G29" s="53"/>
      <c r="H29" s="54"/>
    </row>
    <row r="30" spans="1:9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9" ht="22.5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  <c r="I31" s="51"/>
    </row>
    <row r="32" spans="1:9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9" x14ac:dyDescent="0.2">
      <c r="A33" s="30"/>
      <c r="B33" s="31"/>
      <c r="C33" s="35"/>
      <c r="D33" s="35"/>
      <c r="E33" s="35"/>
      <c r="F33" s="35"/>
      <c r="G33" s="35"/>
      <c r="H33" s="35"/>
    </row>
    <row r="34" spans="1:9" ht="22.5" x14ac:dyDescent="0.2">
      <c r="A34" s="4"/>
      <c r="B34" s="33" t="s">
        <v>13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9" x14ac:dyDescent="0.2">
      <c r="A35" s="4"/>
      <c r="B35" s="33"/>
      <c r="C35" s="36"/>
      <c r="D35" s="36"/>
      <c r="E35" s="36"/>
      <c r="F35" s="36"/>
      <c r="G35" s="36"/>
      <c r="H35" s="36"/>
      <c r="I35" s="51"/>
    </row>
    <row r="36" spans="1:9" x14ac:dyDescent="0.2">
      <c r="A36" s="4"/>
      <c r="B36" s="33" t="s">
        <v>12</v>
      </c>
      <c r="C36" s="36"/>
      <c r="D36" s="36"/>
      <c r="E36" s="36"/>
      <c r="F36" s="36"/>
      <c r="G36" s="36"/>
      <c r="H36" s="36"/>
    </row>
    <row r="37" spans="1:9" x14ac:dyDescent="0.2">
      <c r="A37" s="4"/>
      <c r="B37" s="33"/>
      <c r="C37" s="36"/>
      <c r="D37" s="36"/>
      <c r="E37" s="36"/>
      <c r="F37" s="36"/>
      <c r="G37" s="36"/>
      <c r="H37" s="36"/>
      <c r="I37" s="51"/>
    </row>
    <row r="38" spans="1:9" ht="22.5" x14ac:dyDescent="0.2">
      <c r="A38" s="4"/>
      <c r="B38" s="33" t="s">
        <v>14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9" x14ac:dyDescent="0.2">
      <c r="A39" s="4"/>
      <c r="B39" s="33"/>
      <c r="C39" s="36"/>
      <c r="D39" s="36"/>
      <c r="E39" s="36"/>
      <c r="F39" s="36"/>
      <c r="G39" s="36"/>
      <c r="H39" s="36"/>
      <c r="I39" s="51"/>
    </row>
    <row r="40" spans="1:9" ht="22.5" x14ac:dyDescent="0.2">
      <c r="A40" s="4"/>
      <c r="B40" s="33" t="s">
        <v>26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9" x14ac:dyDescent="0.2">
      <c r="A41" s="4"/>
      <c r="B41" s="33"/>
      <c r="C41" s="36"/>
      <c r="D41" s="36"/>
      <c r="E41" s="36"/>
      <c r="F41" s="36"/>
      <c r="G41" s="36"/>
      <c r="H41" s="36"/>
      <c r="I41" s="51"/>
    </row>
    <row r="42" spans="1:9" ht="22.5" x14ac:dyDescent="0.2">
      <c r="A42" s="4"/>
      <c r="B42" s="33" t="s">
        <v>27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9" x14ac:dyDescent="0.2">
      <c r="A43" s="4"/>
      <c r="B43" s="33"/>
      <c r="C43" s="36"/>
      <c r="D43" s="36"/>
      <c r="E43" s="36"/>
      <c r="F43" s="36"/>
      <c r="G43" s="36"/>
      <c r="H43" s="36"/>
    </row>
    <row r="44" spans="1:9" ht="22.5" x14ac:dyDescent="0.2">
      <c r="A44" s="4"/>
      <c r="B44" s="33" t="s">
        <v>34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9" x14ac:dyDescent="0.2">
      <c r="A45" s="4"/>
      <c r="B45" s="33"/>
      <c r="C45" s="36"/>
      <c r="D45" s="36"/>
      <c r="E45" s="36"/>
      <c r="F45" s="36"/>
      <c r="G45" s="36"/>
      <c r="H45" s="36"/>
    </row>
    <row r="46" spans="1:9" x14ac:dyDescent="0.2">
      <c r="A46" s="4"/>
      <c r="B46" s="33" t="s">
        <v>15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9" x14ac:dyDescent="0.2">
      <c r="A47" s="32"/>
      <c r="B47" s="34"/>
      <c r="C47" s="37"/>
      <c r="D47" s="37"/>
      <c r="E47" s="37"/>
      <c r="F47" s="37"/>
      <c r="G47" s="37"/>
      <c r="H47" s="37"/>
    </row>
    <row r="48" spans="1:9" x14ac:dyDescent="0.2">
      <c r="A48" s="28"/>
      <c r="B48" s="49" t="s">
        <v>53</v>
      </c>
      <c r="C48" s="25">
        <f t="shared" ref="C48:H48" si="2">C46+C44+C42+C40+C38+C36+C34</f>
        <v>0</v>
      </c>
      <c r="D48" s="25">
        <f t="shared" si="2"/>
        <v>0</v>
      </c>
      <c r="E48" s="25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</row>
  </sheetData>
  <sheetProtection formatCells="0" formatColumns="0" formatRows="0" insertRows="0" deleteRows="0" autoFilter="0"/>
  <mergeCells count="12">
    <mergeCell ref="A29:H29"/>
    <mergeCell ref="A30:B32"/>
    <mergeCell ref="C30:G30"/>
    <mergeCell ref="H30:H31"/>
    <mergeCell ref="A1:H1"/>
    <mergeCell ref="A3:B5"/>
    <mergeCell ref="A15:H15"/>
    <mergeCell ref="A17:B19"/>
    <mergeCell ref="C3:G3"/>
    <mergeCell ref="H3:H4"/>
    <mergeCell ref="C17:G17"/>
    <mergeCell ref="H17:H18"/>
  </mergeCells>
  <phoneticPr fontId="2" type="noConversion"/>
  <dataValidations count="1">
    <dataValidation type="decimal" allowBlank="1" showInputMessage="1" showErrorMessage="1" sqref="C7:G1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M12" sqref="M1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f>SUM(C17:C23)</f>
        <v>6302739.1900000004</v>
      </c>
      <c r="D16" s="15">
        <f t="shared" ref="D16:H16" si="0">SUM(D17:D23)</f>
        <v>318423.06000000052</v>
      </c>
      <c r="E16" s="15">
        <f t="shared" si="0"/>
        <v>5984316.1299999999</v>
      </c>
      <c r="F16" s="15">
        <f t="shared" si="0"/>
        <v>3856362.58</v>
      </c>
      <c r="G16" s="15">
        <f t="shared" si="0"/>
        <v>4054167.03</v>
      </c>
      <c r="H16" s="15">
        <f t="shared" si="0"/>
        <v>2127953.5499999998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6302739.1900000004</v>
      </c>
      <c r="D22" s="15">
        <f>C22-E22</f>
        <v>318423.06000000052</v>
      </c>
      <c r="E22" s="15">
        <v>5984316.1299999999</v>
      </c>
      <c r="F22" s="15">
        <v>3856362.58</v>
      </c>
      <c r="G22" s="15">
        <v>4054167.03</v>
      </c>
      <c r="H22" s="15">
        <f>E22-F22</f>
        <v>2127953.5499999998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1">C36+C25+C16+C6</f>
        <v>6302739.1900000004</v>
      </c>
      <c r="D42" s="25">
        <f t="shared" si="1"/>
        <v>318423.06000000052</v>
      </c>
      <c r="E42" s="25">
        <f t="shared" si="1"/>
        <v>5984316.1299999999</v>
      </c>
      <c r="F42" s="25">
        <f t="shared" si="1"/>
        <v>3856362.58</v>
      </c>
      <c r="G42" s="25">
        <f t="shared" si="1"/>
        <v>4054167.03</v>
      </c>
      <c r="H42" s="25">
        <f t="shared" si="1"/>
        <v>2127953.5499999998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D22 H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2018-11-09T17:24:45Z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